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rs Extras" sheetId="1" r:id="rId4"/>
  </sheets>
  <definedNames/>
  <calcPr/>
  <extLst>
    <ext uri="GoogleSheetsCustomDataVersion2">
      <go:sheetsCustomData xmlns:go="http://customooxmlschemas.google.com/" r:id="rId5" roundtripDataChecksum="bDt9HVnq/ZS7YLxszPVTLygUEVkGAbJ4LeCB62HxD3g="/>
    </ext>
  </extLst>
</workbook>
</file>

<file path=xl/sharedStrings.xml><?xml version="1.0" encoding="utf-8"?>
<sst xmlns="http://schemas.openxmlformats.org/spreadsheetml/2006/main" count="46" uniqueCount="25">
  <si>
    <t>¿Cómo se calcula la Hora Extra para Jornada Completa?</t>
  </si>
  <si>
    <t>Jornada Completa</t>
  </si>
  <si>
    <t>Fórmula</t>
  </si>
  <si>
    <t>No Borrar</t>
  </si>
  <si>
    <t>Sueldo Base</t>
  </si>
  <si>
    <t>Editable</t>
  </si>
  <si>
    <t>Bono Respons.</t>
  </si>
  <si>
    <t>*</t>
  </si>
  <si>
    <t>Bono Responsabilidad Opcional</t>
  </si>
  <si>
    <t>Dias a la Semana</t>
  </si>
  <si>
    <t>Tipo de hr</t>
  </si>
  <si>
    <t>$ x hr</t>
  </si>
  <si>
    <t>$ Total Hrs</t>
  </si>
  <si>
    <t>Jornada Semanal</t>
  </si>
  <si>
    <t>Normal</t>
  </si>
  <si>
    <t>Cálculo de hora extra para trabajador part-time de 5 o 6 días</t>
  </si>
  <si>
    <t>Jornada Parcial 5 o 6 días</t>
  </si>
  <si>
    <t>x dia</t>
  </si>
  <si>
    <t>Bonos</t>
  </si>
  <si>
    <t>Se agrega semana corrida</t>
  </si>
  <si>
    <t>|</t>
  </si>
  <si>
    <t>Cálculo de hora extra para trabajador Part-Time con menos de 5 días</t>
  </si>
  <si>
    <t>Jornada Parcial &lt; 5 días</t>
  </si>
  <si>
    <t>No incluye semana corrida</t>
  </si>
  <si>
    <t>Horas a la Semana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</si>
</sst>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0.000"/>
  </numFmts>
  <fonts count="10">
    <font>
      <sz val="10.0"/>
      <color rgb="FF000000"/>
      <name val="Calibri"/>
      <scheme val="minor"/>
    </font>
    <font>
      <b/>
      <sz val="11.0"/>
      <color rgb="FF000000"/>
      <name val="Calibri"/>
    </font>
    <font>
      <b/>
      <u/>
      <color rgb="FF1155CC"/>
      <name val="Montserrat"/>
    </font>
    <font>
      <sz val="11.0"/>
      <color rgb="FF000000"/>
      <name val="Calibri"/>
    </font>
    <font>
      <color theme="1"/>
      <name val="Calibri"/>
    </font>
    <font/>
    <font>
      <color theme="1"/>
      <name val="Calibri"/>
      <scheme val="minor"/>
    </font>
    <font>
      <b/>
      <color theme="1"/>
      <name val="Calibri"/>
      <scheme val="minor"/>
    </font>
    <font>
      <b/>
      <u/>
      <color rgb="FF1155CC"/>
      <name val="Montserrat"/>
    </font>
    <font>
      <b/>
      <u/>
      <color rgb="FF1155CC"/>
      <name val="Montserrat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D9EAD3"/>
        <bgColor rgb="FFD9EAD3"/>
      </patternFill>
    </fill>
  </fills>
  <borders count="1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2" fontId="2" numFmtId="3" xfId="0" applyAlignment="1" applyFill="1" applyFont="1" applyNumberFormat="1">
      <alignment vertical="center"/>
    </xf>
    <xf borderId="0" fillId="0" fontId="3" numFmtId="0" xfId="0" applyAlignment="1" applyFont="1">
      <alignment horizontal="center" shrinkToFit="0" vertical="center" wrapText="0"/>
    </xf>
    <xf borderId="0" fillId="0" fontId="3" numFmtId="0" xfId="0" applyAlignment="1" applyFont="1">
      <alignment horizontal="left" shrinkToFit="0" vertical="center" wrapText="0"/>
    </xf>
    <xf borderId="0" fillId="0" fontId="3" numFmtId="9" xfId="0" applyAlignment="1" applyFont="1" applyNumberFormat="1">
      <alignment horizontal="right" shrinkToFit="0" vertical="center" wrapText="0"/>
    </xf>
    <xf borderId="0" fillId="0" fontId="4" numFmtId="0" xfId="0" applyAlignment="1" applyFont="1">
      <alignment vertical="center"/>
    </xf>
    <xf borderId="0" fillId="0" fontId="1" numFmtId="0" xfId="0" applyAlignment="1" applyFont="1">
      <alignment horizontal="center"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2" fillId="0" fontId="5" numFmtId="0" xfId="0" applyBorder="1" applyFont="1"/>
    <xf borderId="0" fillId="0" fontId="3" numFmtId="0" xfId="0" applyAlignment="1" applyFont="1">
      <alignment shrinkToFit="0" vertical="bottom" wrapText="0"/>
    </xf>
    <xf borderId="3" fillId="0" fontId="1" numFmtId="0" xfId="0" applyAlignment="1" applyBorder="1" applyFont="1">
      <alignment horizontal="center" shrinkToFit="0" vertical="bottom" wrapText="0"/>
    </xf>
    <xf borderId="4" fillId="0" fontId="5" numFmtId="0" xfId="0" applyBorder="1" applyFont="1"/>
    <xf borderId="5" fillId="0" fontId="5" numFmtId="0" xfId="0" applyBorder="1" applyFont="1"/>
    <xf borderId="0" fillId="0" fontId="3" numFmtId="0" xfId="0" applyAlignment="1" applyFont="1">
      <alignment horizontal="center" shrinkToFit="0" vertical="bottom" wrapText="0"/>
    </xf>
    <xf borderId="0" fillId="3" fontId="3" numFmtId="0" xfId="0" applyAlignment="1" applyFill="1" applyFont="1">
      <alignment horizontal="left" shrinkToFit="0" vertical="bottom" wrapText="0"/>
    </xf>
    <xf borderId="0" fillId="0" fontId="3" numFmtId="9" xfId="0" applyAlignment="1" applyFont="1" applyNumberFormat="1">
      <alignment horizontal="right" shrinkToFit="0" vertical="bottom" wrapText="0"/>
    </xf>
    <xf borderId="0" fillId="0" fontId="3" numFmtId="0" xfId="0" applyAlignment="1" applyFont="1">
      <alignment horizontal="right" shrinkToFit="0" vertical="bottom" wrapText="0"/>
    </xf>
    <xf borderId="6" fillId="0" fontId="3" numFmtId="0" xfId="0" applyAlignment="1" applyBorder="1" applyFont="1">
      <alignment horizontal="right" shrinkToFit="0" vertical="bottom" wrapText="0"/>
    </xf>
    <xf borderId="0" fillId="0" fontId="6" numFmtId="3" xfId="0" applyAlignment="1" applyFont="1" applyNumberFormat="1">
      <alignment readingOrder="0"/>
    </xf>
    <xf borderId="6" fillId="3" fontId="3" numFmtId="164" xfId="0" applyAlignment="1" applyBorder="1" applyFont="1" applyNumberFormat="1">
      <alignment horizontal="right" shrinkToFit="0" vertical="bottom" wrapText="0"/>
    </xf>
    <xf borderId="0" fillId="3" fontId="3" numFmtId="165" xfId="0" applyAlignment="1" applyFont="1" applyNumberFormat="1">
      <alignment horizontal="right" shrinkToFit="0" vertical="bottom" wrapText="0"/>
    </xf>
    <xf borderId="7" fillId="0" fontId="3" numFmtId="3" xfId="0" applyAlignment="1" applyBorder="1" applyFont="1" applyNumberFormat="1">
      <alignment horizontal="right" shrinkToFit="0" vertical="bottom" wrapText="0"/>
    </xf>
    <xf borderId="0" fillId="0" fontId="3" numFmtId="3" xfId="0" applyAlignment="1" applyFont="1" applyNumberFormat="1">
      <alignment horizontal="right" shrinkToFit="0" vertical="bottom" wrapText="0"/>
    </xf>
    <xf borderId="0" fillId="4" fontId="6" numFmtId="0" xfId="0" applyFill="1" applyFont="1"/>
    <xf borderId="0" fillId="0" fontId="7" numFmtId="0" xfId="0" applyAlignment="1" applyFont="1">
      <alignment readingOrder="0" vertical="center"/>
    </xf>
    <xf borderId="7" fillId="4" fontId="3" numFmtId="164" xfId="0" applyAlignment="1" applyBorder="1" applyFont="1" applyNumberFormat="1">
      <alignment horizontal="right" readingOrder="0" shrinkToFit="0" vertical="bottom" wrapText="0"/>
    </xf>
    <xf borderId="8" fillId="3" fontId="3" numFmtId="0" xfId="0" applyAlignment="1" applyBorder="1" applyFont="1">
      <alignment horizontal="right" shrinkToFit="0" vertical="bottom" wrapText="0"/>
    </xf>
    <xf borderId="9" fillId="0" fontId="3" numFmtId="0" xfId="0" applyAlignment="1" applyBorder="1" applyFont="1">
      <alignment horizontal="right" shrinkToFit="0" vertical="bottom" wrapText="0"/>
    </xf>
    <xf borderId="9" fillId="0" fontId="4" numFmtId="0" xfId="0" applyBorder="1" applyFont="1"/>
    <xf borderId="10" fillId="0" fontId="3" numFmtId="0" xfId="0" applyAlignment="1" applyBorder="1" applyFont="1">
      <alignment shrinkToFit="0" vertical="bottom" wrapText="0"/>
    </xf>
    <xf borderId="0" fillId="0" fontId="3" numFmtId="0" xfId="0" applyAlignment="1" applyFont="1">
      <alignment horizontal="left" shrinkToFit="0" vertical="bottom" wrapText="0"/>
    </xf>
    <xf borderId="7" fillId="4" fontId="3" numFmtId="0" xfId="0" applyAlignment="1" applyBorder="1" applyFont="1">
      <alignment horizontal="right" readingOrder="0" shrinkToFit="0" vertical="bottom" wrapText="0"/>
    </xf>
    <xf borderId="3" fillId="0" fontId="1" numFmtId="3" xfId="0" applyAlignment="1" applyBorder="1" applyFont="1" applyNumberFormat="1">
      <alignment horizontal="right" shrinkToFit="0" vertical="bottom" wrapText="0"/>
    </xf>
    <xf borderId="4" fillId="0" fontId="1" numFmtId="3" xfId="0" applyAlignment="1" applyBorder="1" applyFont="1" applyNumberFormat="1">
      <alignment horizontal="right" shrinkToFit="0" vertical="bottom" wrapText="0"/>
    </xf>
    <xf borderId="5" fillId="0" fontId="1" numFmtId="3" xfId="0" applyAlignment="1" applyBorder="1" applyFont="1" applyNumberFormat="1">
      <alignment horizontal="right" shrinkToFit="0" vertical="bottom" wrapText="0"/>
    </xf>
    <xf borderId="0" fillId="3" fontId="3" numFmtId="164" xfId="0" applyAlignment="1" applyFont="1" applyNumberFormat="1">
      <alignment horizontal="right" shrinkToFit="0" vertical="bottom" wrapText="0"/>
    </xf>
    <xf borderId="7" fillId="3" fontId="3" numFmtId="164" xfId="0" applyAlignment="1" applyBorder="1" applyFont="1" applyNumberFormat="1">
      <alignment horizontal="right" shrinkToFit="0" vertical="bottom" wrapText="0"/>
    </xf>
    <xf borderId="0" fillId="0" fontId="4" numFmtId="164" xfId="0" applyFont="1" applyNumberFormat="1"/>
    <xf borderId="6" fillId="0" fontId="3" numFmtId="9" xfId="0" applyAlignment="1" applyBorder="1" applyFont="1" applyNumberFormat="1">
      <alignment horizontal="right" readingOrder="0" shrinkToFit="0" vertical="bottom" wrapText="0"/>
    </xf>
    <xf borderId="6" fillId="0" fontId="3" numFmtId="9" xfId="0" applyAlignment="1" applyBorder="1" applyFont="1" applyNumberFormat="1">
      <alignment shrinkToFit="0" vertical="bottom" wrapText="0"/>
    </xf>
    <xf borderId="0" fillId="3" fontId="3" numFmtId="164" xfId="0" applyAlignment="1" applyFont="1" applyNumberFormat="1">
      <alignment shrinkToFit="0" vertical="bottom" wrapText="0"/>
    </xf>
    <xf borderId="8" fillId="0" fontId="3" numFmtId="9" xfId="0" applyAlignment="1" applyBorder="1" applyFont="1" applyNumberFormat="1">
      <alignment horizontal="right" shrinkToFit="0" vertical="bottom" wrapText="0"/>
    </xf>
    <xf borderId="10" fillId="4" fontId="3" numFmtId="0" xfId="0" applyAlignment="1" applyBorder="1" applyFont="1">
      <alignment horizontal="right" readingOrder="0" shrinkToFit="0" vertical="bottom" wrapText="0"/>
    </xf>
    <xf borderId="8" fillId="0" fontId="3" numFmtId="9" xfId="0" applyAlignment="1" applyBorder="1" applyFont="1" applyNumberFormat="1">
      <alignment shrinkToFit="0" vertical="bottom" wrapText="0"/>
    </xf>
    <xf borderId="9" fillId="3" fontId="3" numFmtId="164" xfId="0" applyAlignment="1" applyBorder="1" applyFont="1" applyNumberFormat="1">
      <alignment shrinkToFit="0" vertical="bottom" wrapText="0"/>
    </xf>
    <xf borderId="10" fillId="3" fontId="3" numFmtId="164" xfId="0" applyAlignment="1" applyBorder="1" applyFont="1" applyNumberFormat="1">
      <alignment horizontal="right" shrinkToFit="0" vertical="bottom" wrapText="0"/>
    </xf>
    <xf borderId="0" fillId="2" fontId="8" numFmtId="0" xfId="0" applyAlignment="1" applyFont="1">
      <alignment horizontal="left" vertical="center"/>
    </xf>
    <xf borderId="7" fillId="0" fontId="3" numFmtId="0" xfId="0" applyAlignment="1" applyBorder="1" applyFont="1">
      <alignment horizontal="right" shrinkToFit="0" vertical="bottom" wrapText="0"/>
    </xf>
    <xf borderId="8" fillId="0" fontId="4" numFmtId="0" xfId="0" applyBorder="1" applyFont="1"/>
    <xf borderId="9" fillId="0" fontId="3" numFmtId="0" xfId="0" applyAlignment="1" applyBorder="1" applyFont="1">
      <alignment shrinkToFit="0" vertical="bottom" wrapText="0"/>
    </xf>
    <xf borderId="7" fillId="3" fontId="3" numFmtId="0" xfId="0" applyAlignment="1" applyBorder="1" applyFont="1">
      <alignment shrinkToFit="0" vertical="bottom" wrapText="0"/>
    </xf>
    <xf borderId="6" fillId="0" fontId="3" numFmtId="9" xfId="0" applyAlignment="1" applyBorder="1" applyFont="1" applyNumberFormat="1">
      <alignment horizontal="right" shrinkToFit="0" vertical="bottom" wrapText="0"/>
    </xf>
    <xf borderId="7" fillId="3" fontId="3" numFmtId="164" xfId="0" applyAlignment="1" applyBorder="1" applyFont="1" applyNumberFormat="1">
      <alignment shrinkToFit="0" vertical="bottom" wrapText="0"/>
    </xf>
    <xf borderId="10" fillId="3" fontId="3" numFmtId="164" xfId="0" applyAlignment="1" applyBorder="1" applyFont="1" applyNumberFormat="1">
      <alignment shrinkToFit="0" vertical="bottom" wrapText="0"/>
    </xf>
    <xf borderId="0" fillId="0" fontId="3" numFmtId="0" xfId="0" applyAlignment="1" applyFont="1">
      <alignment readingOrder="0" shrinkToFit="0" vertical="bottom" wrapText="0"/>
    </xf>
    <xf borderId="0" fillId="2" fontId="9" numFmtId="0" xfId="0" applyAlignment="1" applyFont="1">
      <alignment vertical="center"/>
    </xf>
    <xf borderId="0" fillId="0" fontId="4" numFmtId="0" xfId="0" applyAlignment="1" applyFont="1">
      <alignment horizontal="right"/>
    </xf>
    <xf borderId="6" fillId="0" fontId="1" numFmtId="3" xfId="0" applyAlignment="1" applyBorder="1" applyFont="1" applyNumberFormat="1">
      <alignment horizontal="right" shrinkToFit="0" vertical="bottom" wrapText="0"/>
    </xf>
    <xf borderId="0" fillId="0" fontId="1" numFmtId="3" xfId="0" applyAlignment="1" applyFont="1" applyNumberFormat="1">
      <alignment horizontal="right" shrinkToFit="0" vertical="bottom" wrapText="0"/>
    </xf>
    <xf borderId="7" fillId="0" fontId="1" numFmtId="3" xfId="0" applyAlignment="1" applyBorder="1" applyFont="1" applyNumberFormat="1">
      <alignment horizontal="right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238125</xdr:colOff>
      <xdr:row>2</xdr:row>
      <xdr:rowOff>161925</xdr:rowOff>
    </xdr:from>
    <xdr:ext cx="2590800" cy="3714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304800</xdr:colOff>
      <xdr:row>11</xdr:row>
      <xdr:rowOff>152400</xdr:rowOff>
    </xdr:from>
    <xdr:ext cx="2895600" cy="37147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657225</xdr:colOff>
      <xdr:row>20</xdr:row>
      <xdr:rowOff>123825</xdr:rowOff>
    </xdr:from>
    <xdr:ext cx="2590800" cy="371475"/>
    <xdr:pic>
      <xdr:nvPicPr>
        <xdr:cNvPr id="0" name="image3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ayuda.comunidadfeliz.com/como-se-calcula-la-hora-extra" TargetMode="External"/><Relationship Id="rId2" Type="http://schemas.openxmlformats.org/officeDocument/2006/relationships/hyperlink" Target="https://ayuda.comunidadfeliz.com/c%C3%A1lculo-de-hora-extra-para-trabajador-part-time-de-5-o-6-d%C3%ADas" TargetMode="External"/><Relationship Id="rId3" Type="http://schemas.openxmlformats.org/officeDocument/2006/relationships/hyperlink" Target="https://ayuda.comunidadfeliz.com/c%C3%A1lculo-de-hora-extra-para-trabajador-part-time-con-menos-de-5-d%C3%ADas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0"/>
  <cols>
    <col customWidth="1" min="1" max="1" width="3.86"/>
    <col customWidth="1" min="2" max="2" width="16.43"/>
    <col customWidth="1" min="3" max="3" width="9.14"/>
    <col customWidth="1" min="4" max="4" width="3.14"/>
    <col customWidth="1" min="5" max="5" width="10.0"/>
    <col customWidth="1" min="6" max="6" width="8.0"/>
    <col customWidth="1" min="7" max="7" width="10.29"/>
    <col customWidth="1" min="8" max="8" width="10.0"/>
    <col customWidth="1" min="11" max="11" width="2.86"/>
    <col customWidth="1" min="12" max="12" width="3.29"/>
  </cols>
  <sheetData>
    <row r="1" ht="6.0" customHeight="1"/>
    <row r="2" ht="16.5" customHeight="1">
      <c r="A2" s="1"/>
      <c r="B2" s="2" t="s">
        <v>0</v>
      </c>
      <c r="H2" s="1"/>
      <c r="I2" s="1"/>
      <c r="J2" s="1"/>
      <c r="K2" s="3"/>
      <c r="L2" s="4"/>
      <c r="M2" s="4"/>
      <c r="N2" s="5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ht="15.75" customHeight="1">
      <c r="A3" s="7"/>
      <c r="B3" s="8" t="s">
        <v>1</v>
      </c>
      <c r="C3" s="9"/>
      <c r="D3" s="10"/>
      <c r="E3" s="11" t="s">
        <v>2</v>
      </c>
      <c r="F3" s="12"/>
      <c r="G3" s="12"/>
      <c r="H3" s="12"/>
      <c r="I3" s="12"/>
      <c r="J3" s="13"/>
      <c r="K3" s="14"/>
      <c r="L3" s="15"/>
      <c r="M3" s="6" t="s">
        <v>3</v>
      </c>
      <c r="N3" s="16"/>
    </row>
    <row r="4" ht="15.75" customHeight="1">
      <c r="A4" s="17"/>
      <c r="B4" s="18" t="s">
        <v>4</v>
      </c>
      <c r="C4" s="19">
        <v>529000.0</v>
      </c>
      <c r="D4" s="10"/>
      <c r="E4" s="20">
        <f>C4+C5</f>
        <v>629000</v>
      </c>
      <c r="F4" s="21">
        <f>28/30</f>
        <v>0.9333333333</v>
      </c>
      <c r="H4" s="17"/>
      <c r="I4" s="17"/>
      <c r="J4" s="22"/>
      <c r="K4" s="23"/>
      <c r="L4" s="24"/>
      <c r="M4" s="25" t="s">
        <v>5</v>
      </c>
      <c r="N4" s="23"/>
    </row>
    <row r="5" ht="15.75" customHeight="1">
      <c r="A5" s="17"/>
      <c r="B5" s="18" t="s">
        <v>6</v>
      </c>
      <c r="C5" s="26">
        <v>100000.0</v>
      </c>
      <c r="D5" s="10"/>
      <c r="E5" s="27">
        <f>C7*4</f>
        <v>176</v>
      </c>
      <c r="F5" s="28"/>
      <c r="G5" s="29"/>
      <c r="H5" s="28"/>
      <c r="I5" s="28"/>
      <c r="J5" s="30"/>
      <c r="K5" s="10"/>
      <c r="L5" s="23" t="s">
        <v>7</v>
      </c>
      <c r="M5" s="31" t="s">
        <v>8</v>
      </c>
      <c r="N5" s="10"/>
    </row>
    <row r="6" ht="15.75" customHeight="1">
      <c r="A6" s="17"/>
      <c r="B6" s="18" t="s">
        <v>9</v>
      </c>
      <c r="C6" s="32">
        <v>5.0</v>
      </c>
      <c r="D6" s="10"/>
      <c r="E6" s="33" t="s">
        <v>10</v>
      </c>
      <c r="F6" s="34" t="s">
        <v>11</v>
      </c>
      <c r="G6" s="35" t="s">
        <v>12</v>
      </c>
      <c r="I6" s="23"/>
      <c r="J6" s="10"/>
      <c r="K6" s="10"/>
      <c r="L6" s="10"/>
      <c r="M6" s="10"/>
      <c r="N6" s="10"/>
    </row>
    <row r="7" ht="15.75" customHeight="1">
      <c r="A7" s="17"/>
      <c r="B7" s="18" t="s">
        <v>13</v>
      </c>
      <c r="C7" s="32">
        <v>44.0</v>
      </c>
      <c r="D7" s="10"/>
      <c r="E7" s="18" t="s">
        <v>14</v>
      </c>
      <c r="F7" s="36">
        <f>(E4/E5)*F4</f>
        <v>3335.606061</v>
      </c>
      <c r="G7" s="37">
        <f>F7*C8</f>
        <v>3335.606061</v>
      </c>
      <c r="H7" s="38"/>
      <c r="J7" s="10"/>
      <c r="K7" s="10"/>
      <c r="L7" s="10"/>
      <c r="M7" s="10"/>
      <c r="N7" s="10"/>
    </row>
    <row r="8" ht="15.75" customHeight="1">
      <c r="A8" s="16"/>
      <c r="B8" s="39">
        <v>0.5</v>
      </c>
      <c r="C8" s="32">
        <v>1.0</v>
      </c>
      <c r="D8" s="10"/>
      <c r="E8" s="40">
        <f t="shared" ref="E8:E9" si="1">B8</f>
        <v>0.5</v>
      </c>
      <c r="F8" s="41">
        <f>F7*(1+B8)</f>
        <v>5003.409091</v>
      </c>
      <c r="G8" s="37">
        <f t="shared" ref="G8:G9" si="2">F8*C8</f>
        <v>5003.409091</v>
      </c>
      <c r="I8" s="10"/>
      <c r="J8" s="10"/>
      <c r="K8" s="10"/>
      <c r="L8" s="10"/>
      <c r="M8" s="10"/>
      <c r="N8" s="10"/>
      <c r="O8" s="19"/>
    </row>
    <row r="9" ht="15.75" customHeight="1">
      <c r="A9" s="16"/>
      <c r="B9" s="42">
        <v>1.0</v>
      </c>
      <c r="C9" s="43"/>
      <c r="D9" s="10"/>
      <c r="E9" s="44">
        <f t="shared" si="1"/>
        <v>1</v>
      </c>
      <c r="F9" s="45">
        <f>F7*(1+B9)</f>
        <v>6671.212121</v>
      </c>
      <c r="G9" s="46">
        <f t="shared" si="2"/>
        <v>0</v>
      </c>
      <c r="I9" s="10"/>
      <c r="J9" s="10"/>
      <c r="K9" s="10"/>
      <c r="L9" s="10"/>
      <c r="M9" s="10"/>
      <c r="N9" s="10"/>
      <c r="O9" s="19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ht="24.75" customHeight="1">
      <c r="A11" s="10"/>
      <c r="B11" s="47" t="s">
        <v>15</v>
      </c>
      <c r="I11" s="10"/>
      <c r="J11" s="10"/>
      <c r="K11" s="10"/>
      <c r="L11" s="10"/>
      <c r="M11" s="10"/>
      <c r="N11" s="10"/>
      <c r="O11" s="19"/>
    </row>
    <row r="12" ht="15.75" customHeight="1">
      <c r="A12" s="7"/>
      <c r="B12" s="8" t="s">
        <v>16</v>
      </c>
      <c r="C12" s="9"/>
      <c r="D12" s="10"/>
      <c r="E12" s="11" t="s">
        <v>2</v>
      </c>
      <c r="F12" s="12"/>
      <c r="G12" s="12"/>
      <c r="H12" s="12"/>
      <c r="I12" s="12"/>
      <c r="J12" s="13"/>
      <c r="K12" s="10"/>
      <c r="L12" s="15"/>
      <c r="M12" s="6" t="s">
        <v>3</v>
      </c>
      <c r="N12" s="16"/>
    </row>
    <row r="13" ht="15.75" customHeight="1">
      <c r="A13" s="17"/>
      <c r="B13" s="18" t="s">
        <v>17</v>
      </c>
      <c r="C13" s="26">
        <v>58126.0</v>
      </c>
      <c r="D13" s="10"/>
      <c r="E13" s="20">
        <f>(C15+1)*C13</f>
        <v>232504</v>
      </c>
      <c r="F13" s="17"/>
      <c r="G13" s="17"/>
      <c r="H13" s="17"/>
      <c r="I13" s="17"/>
      <c r="J13" s="48"/>
      <c r="K13" s="17"/>
      <c r="L13" s="24"/>
      <c r="M13" s="25" t="s">
        <v>5</v>
      </c>
      <c r="N13" s="10"/>
    </row>
    <row r="14" ht="15.75" customHeight="1">
      <c r="A14" s="17"/>
      <c r="B14" s="18" t="s">
        <v>18</v>
      </c>
      <c r="C14" s="26">
        <v>40000.0</v>
      </c>
      <c r="D14" s="10"/>
      <c r="E14" s="49"/>
      <c r="F14" s="50"/>
      <c r="G14" s="50"/>
      <c r="H14" s="50"/>
      <c r="I14" s="50"/>
      <c r="J14" s="30"/>
      <c r="K14" s="10"/>
      <c r="L14" s="17" t="s">
        <v>7</v>
      </c>
      <c r="M14" s="31" t="s">
        <v>19</v>
      </c>
      <c r="N14" s="10"/>
    </row>
    <row r="15" ht="15.75" customHeight="1">
      <c r="A15" s="17"/>
      <c r="B15" s="18" t="s">
        <v>9</v>
      </c>
      <c r="C15" s="32">
        <v>3.0</v>
      </c>
      <c r="D15" s="10"/>
      <c r="E15" s="33" t="s">
        <v>10</v>
      </c>
      <c r="F15" s="34" t="s">
        <v>11</v>
      </c>
      <c r="G15" s="35" t="s">
        <v>12</v>
      </c>
      <c r="H15" s="10"/>
      <c r="I15" s="10"/>
      <c r="J15" s="10"/>
      <c r="K15" s="10"/>
      <c r="L15" s="10"/>
      <c r="M15" s="10"/>
      <c r="N15" s="10"/>
    </row>
    <row r="16" ht="15.75" customHeight="1">
      <c r="A16" s="17"/>
      <c r="B16" s="18" t="s">
        <v>13</v>
      </c>
      <c r="C16" s="32">
        <v>27.0</v>
      </c>
      <c r="D16" s="10"/>
      <c r="E16" s="18" t="s">
        <v>14</v>
      </c>
      <c r="F16" s="41">
        <f>E13/C16</f>
        <v>8611.259259</v>
      </c>
      <c r="G16" s="51"/>
      <c r="H16" s="10"/>
      <c r="I16" s="10"/>
      <c r="J16" s="10"/>
      <c r="K16" s="10"/>
      <c r="L16" s="10"/>
      <c r="M16" s="10"/>
      <c r="N16" s="10"/>
    </row>
    <row r="17" ht="15.75" customHeight="1">
      <c r="A17" s="16"/>
      <c r="B17" s="52">
        <v>0.5</v>
      </c>
      <c r="C17" s="32">
        <v>10.0</v>
      </c>
      <c r="D17" s="10"/>
      <c r="E17" s="40">
        <f t="shared" ref="E17:E18" si="3">B17</f>
        <v>0.5</v>
      </c>
      <c r="F17" s="41">
        <f>F16*(1+B17)</f>
        <v>12916.88889</v>
      </c>
      <c r="G17" s="53">
        <f t="shared" ref="G17:G18" si="4">F17*C17</f>
        <v>129168.8889</v>
      </c>
      <c r="H17" s="10"/>
      <c r="I17" s="10"/>
      <c r="J17" s="10"/>
      <c r="K17" s="10"/>
      <c r="L17" s="10"/>
      <c r="M17" s="10"/>
      <c r="N17" s="10"/>
    </row>
    <row r="18" ht="15.75" customHeight="1">
      <c r="A18" s="16"/>
      <c r="B18" s="42">
        <v>1.0</v>
      </c>
      <c r="C18" s="43"/>
      <c r="D18" s="10"/>
      <c r="E18" s="44">
        <f t="shared" si="3"/>
        <v>1</v>
      </c>
      <c r="F18" s="45">
        <f>F16*(1+B18)</f>
        <v>17222.51852</v>
      </c>
      <c r="G18" s="54">
        <f t="shared" si="4"/>
        <v>0</v>
      </c>
      <c r="H18" s="10"/>
      <c r="I18" s="10"/>
      <c r="J18" s="10"/>
      <c r="K18" s="10"/>
      <c r="L18" s="10"/>
      <c r="M18" s="55" t="s">
        <v>20</v>
      </c>
      <c r="N18" s="10"/>
    </row>
    <row r="19" ht="15.7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7"/>
      <c r="M19" s="17"/>
      <c r="N19" s="10"/>
    </row>
    <row r="20" ht="22.5" customHeight="1">
      <c r="A20" s="10"/>
      <c r="B20" s="56" t="s">
        <v>21</v>
      </c>
      <c r="J20" s="10"/>
      <c r="K20" s="23"/>
      <c r="L20" s="17"/>
      <c r="M20" s="17"/>
      <c r="N20" s="10"/>
    </row>
    <row r="21" ht="15.75" customHeight="1">
      <c r="A21" s="10"/>
      <c r="B21" s="8" t="s">
        <v>22</v>
      </c>
      <c r="C21" s="9"/>
      <c r="D21" s="10"/>
      <c r="E21" s="11" t="s">
        <v>2</v>
      </c>
      <c r="F21" s="12"/>
      <c r="G21" s="12"/>
      <c r="H21" s="12"/>
      <c r="I21" s="13"/>
      <c r="J21" s="7"/>
      <c r="K21" s="10"/>
      <c r="L21" s="15"/>
      <c r="M21" s="6" t="s">
        <v>3</v>
      </c>
      <c r="N21" s="10"/>
    </row>
    <row r="22" ht="15.75" customHeight="1">
      <c r="B22" s="18" t="s">
        <v>17</v>
      </c>
      <c r="C22" s="26">
        <v>58126.0</v>
      </c>
      <c r="D22" s="10"/>
      <c r="E22" s="20">
        <f>(C22*C24)+C23</f>
        <v>58126</v>
      </c>
      <c r="F22" s="17"/>
      <c r="G22" s="17"/>
      <c r="H22" s="17"/>
      <c r="I22" s="48"/>
      <c r="J22" s="17"/>
      <c r="L22" s="24"/>
      <c r="M22" s="25" t="s">
        <v>5</v>
      </c>
    </row>
    <row r="23" ht="15.75" customHeight="1">
      <c r="B23" s="18" t="s">
        <v>18</v>
      </c>
      <c r="C23" s="26">
        <v>0.0</v>
      </c>
      <c r="D23" s="10"/>
      <c r="E23" s="49"/>
      <c r="F23" s="50"/>
      <c r="G23" s="50"/>
      <c r="H23" s="50"/>
      <c r="I23" s="30"/>
      <c r="J23" s="10"/>
      <c r="L23" s="57" t="s">
        <v>7</v>
      </c>
      <c r="M23" s="31" t="s">
        <v>23</v>
      </c>
    </row>
    <row r="24" ht="15.75" customHeight="1">
      <c r="B24" s="18" t="s">
        <v>9</v>
      </c>
      <c r="C24" s="32">
        <v>1.0</v>
      </c>
      <c r="D24" s="10"/>
      <c r="E24" s="58" t="s">
        <v>10</v>
      </c>
      <c r="F24" s="59" t="s">
        <v>11</v>
      </c>
      <c r="G24" s="60" t="s">
        <v>12</v>
      </c>
      <c r="H24" s="10"/>
      <c r="I24" s="10"/>
      <c r="J24" s="10"/>
    </row>
    <row r="25" ht="15.75" customHeight="1">
      <c r="B25" s="18" t="s">
        <v>24</v>
      </c>
      <c r="C25" s="32">
        <v>10.0</v>
      </c>
      <c r="D25" s="10"/>
      <c r="E25" s="18" t="s">
        <v>14</v>
      </c>
      <c r="F25" s="41">
        <f>E22/C25</f>
        <v>5812.6</v>
      </c>
      <c r="G25" s="51"/>
      <c r="H25" s="10"/>
      <c r="I25" s="10"/>
      <c r="J25" s="10"/>
    </row>
    <row r="26" ht="15.75" customHeight="1">
      <c r="B26" s="52">
        <v>0.5</v>
      </c>
      <c r="C26" s="32">
        <v>1.0</v>
      </c>
      <c r="D26" s="10"/>
      <c r="E26" s="40">
        <f t="shared" ref="E26:E27" si="5">B26</f>
        <v>0.5</v>
      </c>
      <c r="F26" s="41">
        <f>F25*(1+B26)</f>
        <v>8718.9</v>
      </c>
      <c r="G26" s="53">
        <f t="shared" ref="G26:G27" si="6">F26*C26</f>
        <v>8718.9</v>
      </c>
      <c r="H26" s="10"/>
      <c r="I26" s="10"/>
      <c r="J26" s="10"/>
    </row>
    <row r="27" ht="15.75" customHeight="1">
      <c r="B27" s="42">
        <v>1.0</v>
      </c>
      <c r="C27" s="43">
        <v>0.0</v>
      </c>
      <c r="D27" s="10"/>
      <c r="E27" s="44">
        <f t="shared" si="5"/>
        <v>1</v>
      </c>
      <c r="F27" s="45">
        <f>F25*(1+B27)</f>
        <v>11625.2</v>
      </c>
      <c r="G27" s="54">
        <f t="shared" si="6"/>
        <v>0</v>
      </c>
      <c r="H27" s="10"/>
      <c r="I27" s="10"/>
      <c r="J27" s="10"/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21:C21"/>
    <mergeCell ref="E21:I21"/>
    <mergeCell ref="B2:G2"/>
    <mergeCell ref="B3:C3"/>
    <mergeCell ref="E3:J3"/>
    <mergeCell ref="B11:H11"/>
    <mergeCell ref="B12:C12"/>
    <mergeCell ref="E12:J12"/>
    <mergeCell ref="B20:I20"/>
  </mergeCells>
  <hyperlinks>
    <hyperlink r:id="rId1" ref="B2"/>
    <hyperlink r:id="rId2" ref="B11"/>
    <hyperlink r:id="rId3" ref="B20"/>
  </hyperlinks>
  <drawing r:id="rId4"/>
</worksheet>
</file>